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595"/>
  </bookViews>
  <sheets>
    <sheet name="Лист1" sheetId="1" r:id="rId1"/>
    <sheet name="XLR_NoRangeSheet" sheetId="2" state="veryHidden" r:id="rId2"/>
  </sheets>
  <definedNames>
    <definedName name="Query1">Лист1!$A$7:$AA$20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Лист1!$A$27:$M$27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D31" i="1"/>
  <c r="L8" l="1"/>
  <c r="L9"/>
  <c r="L10"/>
  <c r="L11"/>
  <c r="L12"/>
  <c r="L13"/>
  <c r="L14"/>
  <c r="L15"/>
  <c r="L16"/>
  <c r="L17"/>
  <c r="L18"/>
  <c r="L19"/>
  <c r="L7"/>
  <c r="L20" l="1"/>
  <c r="K20"/>
  <c r="B19"/>
  <c r="B18"/>
  <c r="B17"/>
  <c r="B16"/>
  <c r="B15"/>
  <c r="B14"/>
  <c r="B13"/>
  <c r="B12"/>
  <c r="B11"/>
  <c r="B10"/>
  <c r="B9"/>
  <c r="B8"/>
  <c r="B7"/>
  <c r="B5" i="2"/>
  <c r="L21" i="1" l="1"/>
</calcChain>
</file>

<file path=xl/sharedStrings.xml><?xml version="1.0" encoding="utf-8"?>
<sst xmlns="http://schemas.openxmlformats.org/spreadsheetml/2006/main" count="111" uniqueCount="82">
  <si>
    <t>№ п.п.</t>
  </si>
  <si>
    <t>Описание</t>
  </si>
  <si>
    <t>Объем может быть изменен на 30% без изменения стоимости единицы</t>
  </si>
  <si>
    <t>Особые условия</t>
  </si>
  <si>
    <t>СПЕЦИФИКАЦИЯ</t>
  </si>
  <si>
    <t>Исполнитель:</t>
  </si>
  <si>
    <t>Eд.изм</t>
  </si>
  <si>
    <t>Наименование товара</t>
  </si>
  <si>
    <t>Количество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</si>
  <si>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</si>
  <si>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</si>
  <si>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</si>
  <si>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</si>
  <si>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</si>
  <si>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</si>
  <si>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</si>
  <si>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</si>
  <si>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</si>
  <si>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</si>
  <si>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оборудования ADSL - 1 полугодие</t>
  </si>
  <si>
    <t>, тел. , эл.почта:</t>
  </si>
  <si>
    <t/>
  </si>
  <si>
    <t>01.05.2015</t>
  </si>
  <si>
    <t>Бадьина Лилия Альбертовна</t>
  </si>
  <si>
    <t>(347)221-57-43</t>
  </si>
  <si>
    <t>Отдел организации эксплуатации систем коммутации и сетей доступа</t>
  </si>
  <si>
    <t>Операционная деятельность</t>
  </si>
  <si>
    <t>Приложение 1.1</t>
  </si>
  <si>
    <t>38867</t>
  </si>
  <si>
    <t>КАБЕЛЬ TELCO50,10M</t>
  </si>
  <si>
    <t>Кабель TELCO 50, оконцованый с одной стороны длиной 10 м</t>
  </si>
  <si>
    <t>шт</t>
  </si>
  <si>
    <t>38866</t>
  </si>
  <si>
    <t>КАБЕЛЬ TELCO50,3M</t>
  </si>
  <si>
    <t>Кабель TELCO 50, оконцованый с одной стороны длиной 3 м</t>
  </si>
  <si>
    <t>38862</t>
  </si>
  <si>
    <t>КАРТА AAM1212-51 12-ПОРТОВЫЙ ЛИНЕЙНЫЙ ADSL2+(ANNEX A)</t>
  </si>
  <si>
    <t>12-портовый линейный модуль ADSL2+ (Annex A)</t>
  </si>
  <si>
    <t>38860</t>
  </si>
  <si>
    <t>КАРТА ALC1248G-51</t>
  </si>
  <si>
    <t>48-портовый линейный модуль ADSL2+ (Annex A)</t>
  </si>
  <si>
    <t>38858</t>
  </si>
  <si>
    <t>КАРТА MSC1000G</t>
  </si>
  <si>
    <t>Управляющая карта</t>
  </si>
  <si>
    <t>38863</t>
  </si>
  <si>
    <t>КАРТА VOP1224-61</t>
  </si>
  <si>
    <t>24-портовый линейный модуль с портами FXS</t>
  </si>
  <si>
    <t>38864</t>
  </si>
  <si>
    <t>КАРТА VOP1248G-61</t>
  </si>
  <si>
    <t>48-портовый линейный модуль с портами FXS</t>
  </si>
  <si>
    <t>38852</t>
  </si>
  <si>
    <t>ШАССИ IES-1000-DC</t>
  </si>
  <si>
    <t>Шасси DSLAM 1U c питанием DC</t>
  </si>
  <si>
    <t>38855</t>
  </si>
  <si>
    <t>ШАССИ IES-5000M</t>
  </si>
  <si>
    <t>Главное шасси c 10 слотами</t>
  </si>
  <si>
    <t>38857</t>
  </si>
  <si>
    <t>ШАССИ IES-5000ST</t>
  </si>
  <si>
    <t>Сплиттерное шасси с 16 слотами</t>
  </si>
  <si>
    <t>38854</t>
  </si>
  <si>
    <t>ШАССИ IES-5005M C 5 СЛОТАМИ</t>
  </si>
  <si>
    <t>Главное шасси c 5 слотами</t>
  </si>
  <si>
    <t>38856</t>
  </si>
  <si>
    <t>ШАССИ IES-5005ST</t>
  </si>
  <si>
    <t>Сплиттерное шасси с 8 слотами</t>
  </si>
  <si>
    <t>43072</t>
  </si>
  <si>
    <t>КАРТА ASC1224-61 24-ПОРТОВЫЙ СПЛИТТЕРНЫЙ МОДУЛЬ ADSL</t>
  </si>
  <si>
    <t>24-портовый сплиттерный модуль ADSL</t>
  </si>
  <si>
    <t>Приложение 1.2</t>
  </si>
  <si>
    <t>I кв. (10.03.2015)</t>
  </si>
  <si>
    <t>II кв. (27.04.2015)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</si>
  <si>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</si>
  <si>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</si>
  <si>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Инициатор закупки, конт. лицо</t>
  </si>
  <si>
    <t>Начальник отдела развития  Тимофеев И.А. 8-901-8173579, 8-347-2215478</t>
  </si>
  <si>
    <t xml:space="preserve"> тел. 8(347)221-57-43</t>
  </si>
  <si>
    <r>
      <t xml:space="preserve">Предельная сумма лота составляет:   </t>
    </r>
    <r>
      <rPr>
        <b/>
        <sz val="11"/>
        <color theme="1"/>
        <rFont val="Calibri"/>
        <family val="2"/>
        <charset val="204"/>
        <scheme val="minor"/>
      </rPr>
      <t xml:space="preserve"> 10 663 076,96</t>
    </r>
    <r>
      <rPr>
        <sz val="11"/>
        <color theme="1"/>
        <rFont val="Calibri"/>
        <family val="2"/>
        <charset val="204"/>
        <scheme val="minor"/>
      </rPr>
      <t xml:space="preserve">      руб. с НДС.</t>
    </r>
  </si>
  <si>
    <t>Срок поставки</t>
  </si>
  <si>
    <t>до 10 марта 2015г., до 27 апреля 2015г.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</si>
  <si>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                                                                                                                                                                                                                                    6) Авторизационное письмо от Zyxel.</t>
  </si>
  <si>
    <t>Адрес поставки</t>
  </si>
  <si>
    <t>г. Уфа, ул. Каспийская, д.14; Мухаметшина З.Р. 89018173671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</si>
</sst>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0" fontId="6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/>
    </xf>
    <xf numFmtId="0" fontId="7" fillId="0" borderId="7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6" xfId="1" applyFont="1" applyBorder="1" applyAlignment="1">
      <alignment vertical="center" wrapText="1"/>
    </xf>
    <xf numFmtId="0" fontId="4" fillId="0" borderId="8" xfId="1" applyFont="1" applyBorder="1" applyAlignment="1">
      <alignment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top" wrapText="1"/>
    </xf>
    <xf numFmtId="0" fontId="4" fillId="0" borderId="7" xfId="1" applyFont="1" applyFill="1" applyBorder="1" applyAlignment="1">
      <alignment horizontal="left" vertical="top" wrapText="1"/>
    </xf>
    <xf numFmtId="0" fontId="4" fillId="0" borderId="8" xfId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A32"/>
  <sheetViews>
    <sheetView tabSelected="1" view="pageBreakPreview" topLeftCell="D1" zoomScale="75" zoomScaleSheetLayoutView="75" workbookViewId="0">
      <selection activeCell="D24" sqref="D24:L24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8.7109375" customWidth="1"/>
    <col min="10" max="10" width="19.5703125" style="7" customWidth="1"/>
    <col min="11" max="11" width="16" style="7" customWidth="1"/>
    <col min="12" max="12" width="17.28515625" style="9" customWidth="1"/>
    <col min="13" max="13" width="41.28515625" customWidth="1"/>
    <col min="23" max="26" width="9.140625" style="10"/>
  </cols>
  <sheetData>
    <row r="1" spans="1:27">
      <c r="L1" s="10" t="s">
        <v>68</v>
      </c>
    </row>
    <row r="2" spans="1:27">
      <c r="B2" s="53" t="s">
        <v>4</v>
      </c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27">
      <c r="B3" t="s">
        <v>14</v>
      </c>
      <c r="C3" s="10" t="s">
        <v>19</v>
      </c>
      <c r="D3" s="21"/>
      <c r="E3" s="20"/>
      <c r="G3" s="20"/>
      <c r="H3" s="20"/>
      <c r="M3" s="3"/>
    </row>
    <row r="4" spans="1:27" s="11" customFormat="1" ht="15" customHeight="1">
      <c r="B4" s="33" t="s">
        <v>0</v>
      </c>
      <c r="C4" s="56" t="s">
        <v>15</v>
      </c>
      <c r="D4" s="33" t="s">
        <v>7</v>
      </c>
      <c r="E4" s="33" t="s">
        <v>1</v>
      </c>
      <c r="F4" s="33" t="s">
        <v>6</v>
      </c>
      <c r="G4" s="55" t="s">
        <v>8</v>
      </c>
      <c r="H4" s="55"/>
      <c r="I4" s="55"/>
      <c r="J4" s="41" t="s">
        <v>10</v>
      </c>
      <c r="K4" s="39" t="s">
        <v>11</v>
      </c>
      <c r="L4" s="54" t="s">
        <v>13</v>
      </c>
      <c r="M4" s="33" t="s">
        <v>80</v>
      </c>
    </row>
    <row r="5" spans="1:27" s="12" customFormat="1" ht="93.75" customHeight="1">
      <c r="B5" s="33"/>
      <c r="C5" s="57"/>
      <c r="D5" s="33"/>
      <c r="E5" s="33"/>
      <c r="F5" s="33"/>
      <c r="G5" s="8" t="s">
        <v>69</v>
      </c>
      <c r="H5" s="8" t="s">
        <v>70</v>
      </c>
      <c r="I5" s="8" t="s">
        <v>9</v>
      </c>
      <c r="J5" s="42"/>
      <c r="K5" s="40"/>
      <c r="L5" s="54"/>
      <c r="M5" s="33"/>
    </row>
    <row r="6" spans="1:27" s="11" customFormat="1">
      <c r="B6" s="13">
        <v>1</v>
      </c>
      <c r="C6" s="2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32">
        <v>12</v>
      </c>
    </row>
    <row r="7" spans="1:27" ht="30" customHeight="1">
      <c r="A7" s="10"/>
      <c r="B7" s="6">
        <f t="shared" ref="B7:B19" si="0">ROW()-6</f>
        <v>1</v>
      </c>
      <c r="C7" s="6" t="s">
        <v>28</v>
      </c>
      <c r="D7" s="1" t="s">
        <v>29</v>
      </c>
      <c r="E7" s="1" t="s">
        <v>30</v>
      </c>
      <c r="F7" s="4" t="s">
        <v>31</v>
      </c>
      <c r="G7" s="22">
        <v>50</v>
      </c>
      <c r="H7" s="26">
        <v>9</v>
      </c>
      <c r="I7" s="22">
        <v>59</v>
      </c>
      <c r="J7" s="5">
        <v>2235.1</v>
      </c>
      <c r="K7" s="5">
        <v>131870.9</v>
      </c>
      <c r="L7" s="5">
        <f>K7*1.18</f>
        <v>155607.66199999998</v>
      </c>
      <c r="M7" s="31" t="s">
        <v>81</v>
      </c>
      <c r="N7" s="10"/>
      <c r="O7" s="10"/>
      <c r="P7" s="10"/>
      <c r="Q7" s="10"/>
      <c r="R7" s="10"/>
      <c r="S7" s="10"/>
      <c r="T7" s="10"/>
      <c r="U7" s="10"/>
      <c r="V7" s="10"/>
      <c r="AA7" s="10"/>
    </row>
    <row r="8" spans="1:27" ht="32.25" customHeight="1">
      <c r="A8" s="10"/>
      <c r="B8" s="6">
        <f t="shared" si="0"/>
        <v>2</v>
      </c>
      <c r="C8" s="6" t="s">
        <v>32</v>
      </c>
      <c r="D8" s="1" t="s">
        <v>33</v>
      </c>
      <c r="E8" s="1" t="s">
        <v>34</v>
      </c>
      <c r="F8" s="4" t="s">
        <v>31</v>
      </c>
      <c r="G8" s="22">
        <v>0</v>
      </c>
      <c r="H8" s="26">
        <v>6</v>
      </c>
      <c r="I8" s="22">
        <v>6</v>
      </c>
      <c r="J8" s="5">
        <v>875.5</v>
      </c>
      <c r="K8" s="5">
        <v>5253</v>
      </c>
      <c r="L8" s="5">
        <f t="shared" ref="L8:L19" si="1">K8*1.18</f>
        <v>6198.54</v>
      </c>
      <c r="M8" s="31" t="s">
        <v>81</v>
      </c>
      <c r="N8" s="10"/>
      <c r="O8" s="10"/>
      <c r="P8" s="10"/>
      <c r="Q8" s="10"/>
      <c r="R8" s="10"/>
      <c r="S8" s="10"/>
      <c r="T8" s="10"/>
      <c r="U8" s="10"/>
      <c r="V8" s="10"/>
      <c r="AA8" s="10"/>
    </row>
    <row r="9" spans="1:27" s="10" customFormat="1" ht="45">
      <c r="B9" s="6">
        <f t="shared" si="0"/>
        <v>3</v>
      </c>
      <c r="C9" s="6" t="s">
        <v>35</v>
      </c>
      <c r="D9" s="1" t="s">
        <v>36</v>
      </c>
      <c r="E9" s="1" t="s">
        <v>37</v>
      </c>
      <c r="F9" s="4" t="s">
        <v>31</v>
      </c>
      <c r="G9" s="22">
        <v>21</v>
      </c>
      <c r="H9" s="26">
        <v>8</v>
      </c>
      <c r="I9" s="22">
        <v>29</v>
      </c>
      <c r="J9" s="5">
        <v>24308</v>
      </c>
      <c r="K9" s="5">
        <v>704932</v>
      </c>
      <c r="L9" s="5">
        <f t="shared" si="1"/>
        <v>831819.76</v>
      </c>
      <c r="M9" s="31" t="s">
        <v>81</v>
      </c>
    </row>
    <row r="10" spans="1:27" s="10" customFormat="1" ht="30">
      <c r="B10" s="6">
        <f t="shared" si="0"/>
        <v>4</v>
      </c>
      <c r="C10" s="6" t="s">
        <v>38</v>
      </c>
      <c r="D10" s="1" t="s">
        <v>39</v>
      </c>
      <c r="E10" s="1" t="s">
        <v>40</v>
      </c>
      <c r="F10" s="4" t="s">
        <v>31</v>
      </c>
      <c r="G10" s="22">
        <v>13</v>
      </c>
      <c r="H10" s="26">
        <v>6</v>
      </c>
      <c r="I10" s="22">
        <v>19</v>
      </c>
      <c r="J10" s="5">
        <v>73542</v>
      </c>
      <c r="K10" s="5">
        <v>1397298</v>
      </c>
      <c r="L10" s="5">
        <f t="shared" si="1"/>
        <v>1648811.64</v>
      </c>
      <c r="M10" s="31" t="s">
        <v>81</v>
      </c>
    </row>
    <row r="11" spans="1:27" ht="30">
      <c r="A11" s="10"/>
      <c r="B11" s="6">
        <f t="shared" si="0"/>
        <v>5</v>
      </c>
      <c r="C11" s="6" t="s">
        <v>41</v>
      </c>
      <c r="D11" s="1" t="s">
        <v>42</v>
      </c>
      <c r="E11" s="1" t="s">
        <v>43</v>
      </c>
      <c r="F11" s="4" t="s">
        <v>31</v>
      </c>
      <c r="G11" s="22">
        <v>12</v>
      </c>
      <c r="H11" s="26">
        <v>16</v>
      </c>
      <c r="I11" s="22">
        <v>28</v>
      </c>
      <c r="J11" s="5">
        <v>29561</v>
      </c>
      <c r="K11" s="5">
        <v>827708</v>
      </c>
      <c r="L11" s="5">
        <f t="shared" si="1"/>
        <v>976695.44</v>
      </c>
      <c r="M11" s="31" t="s">
        <v>81</v>
      </c>
      <c r="N11" s="10"/>
      <c r="O11" s="10"/>
      <c r="P11" s="10"/>
      <c r="Q11" s="10"/>
      <c r="R11" s="10"/>
      <c r="S11" s="10"/>
      <c r="T11" s="10"/>
      <c r="U11" s="10"/>
      <c r="V11" s="10"/>
      <c r="AA11" s="10"/>
    </row>
    <row r="12" spans="1:27" ht="30">
      <c r="A12" s="10"/>
      <c r="B12" s="6">
        <f t="shared" si="0"/>
        <v>6</v>
      </c>
      <c r="C12" s="6" t="s">
        <v>44</v>
      </c>
      <c r="D12" s="1" t="s">
        <v>45</v>
      </c>
      <c r="E12" s="1" t="s">
        <v>46</v>
      </c>
      <c r="F12" s="4" t="s">
        <v>31</v>
      </c>
      <c r="G12" s="22">
        <v>1</v>
      </c>
      <c r="H12" s="26">
        <v>33</v>
      </c>
      <c r="I12" s="22">
        <v>34</v>
      </c>
      <c r="J12" s="5">
        <v>44290</v>
      </c>
      <c r="K12" s="5">
        <v>1505860</v>
      </c>
      <c r="L12" s="5">
        <f t="shared" si="1"/>
        <v>1776914.7999999998</v>
      </c>
      <c r="M12" s="31" t="s">
        <v>81</v>
      </c>
      <c r="N12" s="10"/>
      <c r="O12" s="10"/>
      <c r="P12" s="10"/>
      <c r="Q12" s="10"/>
      <c r="R12" s="10"/>
      <c r="S12" s="10"/>
      <c r="T12" s="10"/>
      <c r="U12" s="10"/>
      <c r="V12" s="10"/>
      <c r="AA12" s="10"/>
    </row>
    <row r="13" spans="1:27" ht="30">
      <c r="A13" s="10"/>
      <c r="B13" s="6">
        <f t="shared" si="0"/>
        <v>7</v>
      </c>
      <c r="C13" s="6" t="s">
        <v>47</v>
      </c>
      <c r="D13" s="1" t="s">
        <v>48</v>
      </c>
      <c r="E13" s="1" t="s">
        <v>49</v>
      </c>
      <c r="F13" s="4" t="s">
        <v>31</v>
      </c>
      <c r="G13" s="22">
        <v>5</v>
      </c>
      <c r="H13" s="26">
        <v>46</v>
      </c>
      <c r="I13" s="22">
        <v>51</v>
      </c>
      <c r="J13" s="5">
        <v>78486</v>
      </c>
      <c r="K13" s="5">
        <v>4002786</v>
      </c>
      <c r="L13" s="5">
        <f t="shared" si="1"/>
        <v>4723287.4799999995</v>
      </c>
      <c r="M13" s="31" t="s">
        <v>81</v>
      </c>
      <c r="N13" s="10"/>
      <c r="O13" s="10"/>
      <c r="P13" s="10"/>
      <c r="Q13" s="10"/>
      <c r="R13" s="10"/>
      <c r="S13" s="10"/>
      <c r="T13" s="10"/>
      <c r="U13" s="10"/>
      <c r="V13" s="10"/>
      <c r="AA13" s="10"/>
    </row>
    <row r="14" spans="1:27" ht="30">
      <c r="A14" s="10"/>
      <c r="B14" s="6">
        <f t="shared" si="0"/>
        <v>8</v>
      </c>
      <c r="C14" s="6" t="s">
        <v>50</v>
      </c>
      <c r="D14" s="1" t="s">
        <v>51</v>
      </c>
      <c r="E14" s="1" t="s">
        <v>52</v>
      </c>
      <c r="F14" s="4" t="s">
        <v>31</v>
      </c>
      <c r="G14" s="22">
        <v>6</v>
      </c>
      <c r="H14" s="26">
        <v>10</v>
      </c>
      <c r="I14" s="22">
        <v>16</v>
      </c>
      <c r="J14" s="5">
        <v>6784</v>
      </c>
      <c r="K14" s="5">
        <v>108544</v>
      </c>
      <c r="L14" s="5">
        <f t="shared" si="1"/>
        <v>128081.92</v>
      </c>
      <c r="M14" s="31" t="s">
        <v>81</v>
      </c>
      <c r="N14" s="10"/>
      <c r="O14" s="10"/>
      <c r="P14" s="10"/>
      <c r="Q14" s="10"/>
      <c r="R14" s="10"/>
      <c r="S14" s="10"/>
      <c r="T14" s="10"/>
      <c r="U14" s="10"/>
      <c r="V14" s="10"/>
      <c r="AA14" s="10"/>
    </row>
    <row r="15" spans="1:27" ht="30">
      <c r="A15" s="10"/>
      <c r="B15" s="6">
        <f t="shared" si="0"/>
        <v>9</v>
      </c>
      <c r="C15" s="6" t="s">
        <v>53</v>
      </c>
      <c r="D15" s="1" t="s">
        <v>54</v>
      </c>
      <c r="E15" s="1" t="s">
        <v>55</v>
      </c>
      <c r="F15" s="4" t="s">
        <v>31</v>
      </c>
      <c r="G15" s="22">
        <v>2</v>
      </c>
      <c r="H15" s="22">
        <v>0</v>
      </c>
      <c r="I15" s="22">
        <v>2</v>
      </c>
      <c r="J15" s="5">
        <v>26924</v>
      </c>
      <c r="K15" s="5">
        <v>53848</v>
      </c>
      <c r="L15" s="5">
        <f t="shared" si="1"/>
        <v>63540.639999999999</v>
      </c>
      <c r="M15" s="31" t="s">
        <v>81</v>
      </c>
      <c r="N15" s="10"/>
      <c r="O15" s="10"/>
      <c r="P15" s="10"/>
      <c r="Q15" s="10"/>
      <c r="R15" s="10"/>
      <c r="S15" s="10"/>
      <c r="T15" s="10"/>
      <c r="U15" s="10"/>
      <c r="V15" s="10"/>
      <c r="AA15" s="10"/>
    </row>
    <row r="16" spans="1:27" s="10" customFormat="1" ht="30">
      <c r="B16" s="6">
        <f t="shared" si="0"/>
        <v>10</v>
      </c>
      <c r="C16" s="6" t="s">
        <v>56</v>
      </c>
      <c r="D16" s="1" t="s">
        <v>57</v>
      </c>
      <c r="E16" s="1" t="s">
        <v>58</v>
      </c>
      <c r="F16" s="4" t="s">
        <v>31</v>
      </c>
      <c r="G16" s="22">
        <v>1</v>
      </c>
      <c r="H16" s="22">
        <v>0</v>
      </c>
      <c r="I16" s="22">
        <v>1</v>
      </c>
      <c r="J16" s="5">
        <v>19398</v>
      </c>
      <c r="K16" s="5">
        <v>19398</v>
      </c>
      <c r="L16" s="5">
        <f t="shared" si="1"/>
        <v>22889.64</v>
      </c>
      <c r="M16" s="31" t="s">
        <v>81</v>
      </c>
    </row>
    <row r="17" spans="1:27" s="10" customFormat="1" ht="30">
      <c r="B17" s="6">
        <f t="shared" si="0"/>
        <v>11</v>
      </c>
      <c r="C17" s="6" t="s">
        <v>59</v>
      </c>
      <c r="D17" s="1" t="s">
        <v>60</v>
      </c>
      <c r="E17" s="1" t="s">
        <v>61</v>
      </c>
      <c r="F17" s="4" t="s">
        <v>31</v>
      </c>
      <c r="G17" s="22">
        <v>2</v>
      </c>
      <c r="H17" s="26">
        <v>8</v>
      </c>
      <c r="I17" s="22">
        <v>10</v>
      </c>
      <c r="J17" s="5">
        <v>25016</v>
      </c>
      <c r="K17" s="5">
        <v>250160</v>
      </c>
      <c r="L17" s="5">
        <f t="shared" si="1"/>
        <v>295188.8</v>
      </c>
      <c r="M17" s="31" t="s">
        <v>81</v>
      </c>
    </row>
    <row r="18" spans="1:27" ht="30">
      <c r="A18" s="10"/>
      <c r="B18" s="6">
        <f t="shared" si="0"/>
        <v>12</v>
      </c>
      <c r="C18" s="6" t="s">
        <v>62</v>
      </c>
      <c r="D18" s="1" t="s">
        <v>63</v>
      </c>
      <c r="E18" s="1" t="s">
        <v>64</v>
      </c>
      <c r="F18" s="4" t="s">
        <v>31</v>
      </c>
      <c r="G18" s="22">
        <v>1</v>
      </c>
      <c r="H18" s="22">
        <v>0</v>
      </c>
      <c r="I18" s="22">
        <v>1</v>
      </c>
      <c r="J18" s="5">
        <v>14840</v>
      </c>
      <c r="K18" s="5">
        <v>14840</v>
      </c>
      <c r="L18" s="5">
        <f t="shared" si="1"/>
        <v>17511.2</v>
      </c>
      <c r="M18" s="31" t="s">
        <v>81</v>
      </c>
      <c r="N18" s="10"/>
      <c r="O18" s="10"/>
      <c r="P18" s="10"/>
      <c r="Q18" s="10"/>
      <c r="R18" s="10"/>
      <c r="S18" s="10"/>
      <c r="T18" s="10"/>
      <c r="U18" s="10"/>
      <c r="V18" s="10"/>
      <c r="AA18" s="10"/>
    </row>
    <row r="19" spans="1:27" ht="45">
      <c r="A19" s="10"/>
      <c r="B19" s="6">
        <f t="shared" si="0"/>
        <v>13</v>
      </c>
      <c r="C19" s="6" t="s">
        <v>65</v>
      </c>
      <c r="D19" s="1" t="s">
        <v>66</v>
      </c>
      <c r="E19" s="1" t="s">
        <v>67</v>
      </c>
      <c r="F19" s="4" t="s">
        <v>31</v>
      </c>
      <c r="G19" s="22">
        <v>2</v>
      </c>
      <c r="H19" s="22">
        <v>0</v>
      </c>
      <c r="I19" s="22">
        <v>2</v>
      </c>
      <c r="J19" s="5">
        <v>7004</v>
      </c>
      <c r="K19" s="5">
        <v>14008</v>
      </c>
      <c r="L19" s="5">
        <f t="shared" si="1"/>
        <v>16529.439999999999</v>
      </c>
      <c r="M19" s="31" t="s">
        <v>81</v>
      </c>
      <c r="N19" s="10"/>
      <c r="O19" s="10"/>
      <c r="P19" s="10"/>
      <c r="Q19" s="10"/>
      <c r="R19" s="10"/>
      <c r="S19" s="10"/>
      <c r="T19" s="10"/>
      <c r="U19" s="10"/>
      <c r="V19" s="10"/>
      <c r="AA19" s="10"/>
    </row>
    <row r="20" spans="1:27" s="10" customFormat="1">
      <c r="B20" s="15"/>
      <c r="C20" s="17"/>
      <c r="D20" s="16"/>
      <c r="E20" s="16"/>
      <c r="F20" s="17"/>
      <c r="G20" s="17"/>
      <c r="H20" s="17"/>
      <c r="I20" s="17"/>
      <c r="J20" s="18"/>
      <c r="K20" s="19">
        <f>SUM($K$7:$K$19)</f>
        <v>9036505.9000000004</v>
      </c>
      <c r="L20" s="19">
        <f>SUM(L7:L19)</f>
        <v>10663076.962000001</v>
      </c>
    </row>
    <row r="21" spans="1:27">
      <c r="A21" s="10"/>
      <c r="B21" s="14"/>
      <c r="C21" s="14"/>
      <c r="D21" s="2"/>
      <c r="E21" s="2"/>
      <c r="F21" s="14"/>
      <c r="G21" s="14"/>
      <c r="H21" s="14"/>
      <c r="I21" s="14"/>
      <c r="J21" s="14"/>
      <c r="K21" s="14" t="s">
        <v>12</v>
      </c>
      <c r="L21" s="27">
        <f>L20-K20</f>
        <v>1626571.0620000008</v>
      </c>
      <c r="M21" s="10"/>
      <c r="N21" s="10"/>
      <c r="O21" s="10"/>
      <c r="P21" s="10"/>
      <c r="Q21" s="10"/>
      <c r="R21" s="10"/>
      <c r="S21" s="10"/>
      <c r="T21" s="10"/>
      <c r="U21" s="10"/>
      <c r="V21" s="10"/>
      <c r="AA21" s="10"/>
    </row>
    <row r="22" spans="1:27" s="10" customFormat="1">
      <c r="B22" s="44" t="s">
        <v>76</v>
      </c>
      <c r="C22" s="44"/>
      <c r="D22" s="44"/>
      <c r="E22" s="44"/>
      <c r="F22" s="44"/>
      <c r="G22" s="44"/>
      <c r="H22" s="44"/>
      <c r="I22" s="44"/>
      <c r="J22" s="44"/>
      <c r="K22" s="44"/>
      <c r="L22" s="44"/>
    </row>
    <row r="23" spans="1:27">
      <c r="B23" s="43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</row>
    <row r="24" spans="1:27" s="10" customFormat="1">
      <c r="B24" s="34" t="s">
        <v>77</v>
      </c>
      <c r="C24" s="35"/>
      <c r="D24" s="36" t="s">
        <v>78</v>
      </c>
      <c r="E24" s="37"/>
      <c r="F24" s="37"/>
      <c r="G24" s="37"/>
      <c r="H24" s="37"/>
      <c r="I24" s="37"/>
      <c r="J24" s="37"/>
      <c r="K24" s="37"/>
      <c r="L24" s="38"/>
    </row>
    <row r="25" spans="1:27" ht="33.75" customHeight="1">
      <c r="B25" s="45" t="s">
        <v>71</v>
      </c>
      <c r="C25" s="46"/>
      <c r="D25" s="34" t="s">
        <v>72</v>
      </c>
      <c r="E25" s="47"/>
      <c r="F25" s="47"/>
      <c r="G25" s="47"/>
      <c r="H25" s="47"/>
      <c r="I25" s="47"/>
      <c r="J25" s="47"/>
      <c r="K25" s="47"/>
      <c r="L25" s="35"/>
    </row>
    <row r="26" spans="1:27" ht="107.25" customHeight="1">
      <c r="B26" s="48" t="s">
        <v>3</v>
      </c>
      <c r="C26" s="48"/>
      <c r="D26" s="49" t="s">
        <v>79</v>
      </c>
      <c r="E26" s="50"/>
      <c r="F26" s="50"/>
      <c r="G26" s="50"/>
      <c r="H26" s="50"/>
      <c r="I26" s="50"/>
      <c r="J26" s="50"/>
      <c r="K26" s="50"/>
      <c r="L26" s="51"/>
      <c r="M26" s="2"/>
      <c r="N26" s="2"/>
      <c r="O26" s="2"/>
      <c r="P26" s="2"/>
      <c r="Q26" s="2"/>
      <c r="R26" s="2"/>
    </row>
    <row r="27" spans="1:27" ht="28.5" customHeight="1">
      <c r="A27" s="10"/>
      <c r="B27" s="52" t="s">
        <v>73</v>
      </c>
      <c r="C27" s="52"/>
      <c r="D27" s="34" t="s">
        <v>74</v>
      </c>
      <c r="E27" s="47"/>
      <c r="F27" s="47"/>
      <c r="G27" s="47"/>
      <c r="H27" s="47"/>
      <c r="I27" s="47"/>
      <c r="J27" s="47"/>
      <c r="K27" s="47"/>
      <c r="L27" s="35"/>
      <c r="M27" s="10"/>
    </row>
    <row r="28" spans="1:27">
      <c r="B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1:27">
      <c r="A29" s="10"/>
      <c r="B29" s="28"/>
      <c r="D29" s="10"/>
      <c r="E29" s="29"/>
      <c r="F29" s="10"/>
      <c r="G29" s="10"/>
      <c r="H29" s="10"/>
      <c r="I29" s="10"/>
      <c r="J29" s="10"/>
      <c r="K29" s="10"/>
      <c r="L29" s="10"/>
      <c r="M29" s="10"/>
    </row>
    <row r="30" spans="1:27">
      <c r="B30" s="28"/>
      <c r="D30" s="10"/>
      <c r="E30" s="29"/>
      <c r="F30" s="10"/>
      <c r="G30" s="10"/>
      <c r="H30" s="10"/>
      <c r="I30" s="10"/>
      <c r="J30" s="10"/>
      <c r="K30" s="10"/>
      <c r="L30" s="10"/>
      <c r="N30" s="10"/>
      <c r="O30" s="10"/>
      <c r="P30" s="10"/>
      <c r="Q30" s="10"/>
      <c r="R30" s="10"/>
      <c r="S30" s="10"/>
      <c r="T30" s="10"/>
      <c r="U30" s="10"/>
      <c r="V30" s="10"/>
      <c r="AA30" s="10"/>
    </row>
    <row r="31" spans="1:27">
      <c r="A31" s="10"/>
      <c r="B31" s="28" t="s">
        <v>5</v>
      </c>
      <c r="C31" s="28"/>
      <c r="D31" s="30" t="str">
        <f>Query2_USERN</f>
        <v>Бадьина Лилия Альбертовна</v>
      </c>
      <c r="E31" s="28" t="s">
        <v>75</v>
      </c>
      <c r="F31" s="28"/>
      <c r="G31" s="28"/>
      <c r="H31" s="28"/>
      <c r="I31" s="28"/>
      <c r="J31" s="28"/>
      <c r="K31" s="28"/>
      <c r="L31" s="28"/>
      <c r="M31" s="10"/>
    </row>
    <row r="32" spans="1:27">
      <c r="B32" s="10"/>
      <c r="D32" s="10"/>
      <c r="E32" s="10"/>
      <c r="F32" s="10"/>
      <c r="G32" s="10"/>
      <c r="H32" s="10"/>
      <c r="I32" s="10"/>
      <c r="J32" s="10"/>
      <c r="K32" s="10"/>
      <c r="L32" s="10"/>
      <c r="N32" s="10"/>
      <c r="O32" s="10"/>
      <c r="P32" s="10"/>
      <c r="Q32" s="10"/>
      <c r="R32" s="10"/>
      <c r="S32" s="10"/>
      <c r="T32" s="10"/>
      <c r="U32" s="10"/>
      <c r="V32" s="10"/>
      <c r="AA32" s="10"/>
    </row>
  </sheetData>
  <mergeCells count="21">
    <mergeCell ref="B2:L2"/>
    <mergeCell ref="B4:B5"/>
    <mergeCell ref="D4:D5"/>
    <mergeCell ref="L4:L5"/>
    <mergeCell ref="E4:E5"/>
    <mergeCell ref="F4:F5"/>
    <mergeCell ref="G4:I4"/>
    <mergeCell ref="C4:C5"/>
    <mergeCell ref="B25:C25"/>
    <mergeCell ref="D25:L25"/>
    <mergeCell ref="B26:C26"/>
    <mergeCell ref="D26:L26"/>
    <mergeCell ref="B27:C27"/>
    <mergeCell ref="D27:L27"/>
    <mergeCell ref="M4:M5"/>
    <mergeCell ref="B24:C24"/>
    <mergeCell ref="D24:L24"/>
    <mergeCell ref="K4:K5"/>
    <mergeCell ref="J4:J5"/>
    <mergeCell ref="B23:L23"/>
    <mergeCell ref="B22:L22"/>
  </mergeCells>
  <pageMargins left="0" right="0" top="0" bottom="0" header="0.31496062992125984" footer="0.31496062992125984"/>
  <pageSetup paperSize="9" scale="71" fitToHeight="0" orientation="landscape" r:id="rId1"/>
  <headerFooter>
    <oddFooter>&amp;C&amp;P</oddFooter>
  </headerFooter>
  <rowBreaks count="1" manualBreakCount="1">
    <brk id="1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4" t="s">
        <v>16</v>
      </c>
      <c r="B5" t="e">
        <f>XLR_ERRNAME</f>
        <v>#NAME?</v>
      </c>
    </row>
    <row r="6" spans="1:19">
      <c r="A6" t="s">
        <v>17</v>
      </c>
      <c r="B6">
        <v>7098</v>
      </c>
      <c r="C6" s="25" t="s">
        <v>18</v>
      </c>
      <c r="D6">
        <v>4861</v>
      </c>
      <c r="E6" s="25" t="s">
        <v>19</v>
      </c>
      <c r="F6" s="25" t="s">
        <v>20</v>
      </c>
      <c r="G6" s="25" t="s">
        <v>21</v>
      </c>
      <c r="H6" s="25" t="s">
        <v>21</v>
      </c>
      <c r="I6" s="25" t="s">
        <v>21</v>
      </c>
      <c r="J6" s="25" t="s">
        <v>19</v>
      </c>
      <c r="K6" s="25" t="s">
        <v>22</v>
      </c>
      <c r="L6" s="25" t="s">
        <v>23</v>
      </c>
      <c r="M6" s="25" t="s">
        <v>24</v>
      </c>
      <c r="N6" s="25" t="s">
        <v>21</v>
      </c>
      <c r="O6">
        <v>246342</v>
      </c>
      <c r="P6" s="25" t="s">
        <v>25</v>
      </c>
      <c r="Q6">
        <v>2</v>
      </c>
      <c r="R6" s="25" t="s">
        <v>26</v>
      </c>
      <c r="S6" s="25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2014-11-24T09:17:25Z</cp:lastPrinted>
  <dcterms:created xsi:type="dcterms:W3CDTF">2013-12-19T08:11:42Z</dcterms:created>
  <dcterms:modified xsi:type="dcterms:W3CDTF">2014-11-26T05:10:09Z</dcterms:modified>
</cp:coreProperties>
</file>